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Pontuação - Pós-Doutorad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8" i="1"/>
  <c r="F7" i="1"/>
  <c r="F72" i="1" l="1"/>
  <c r="F60" i="1" s="1"/>
  <c r="F71" i="1"/>
  <c r="F70" i="1"/>
  <c r="F29" i="1"/>
  <c r="F28" i="1"/>
  <c r="F38" i="1"/>
  <c r="F37" i="1"/>
  <c r="F34" i="1"/>
  <c r="F19" i="1"/>
  <c r="F69" i="1" l="1"/>
  <c r="F68" i="1"/>
  <c r="F47" i="1"/>
  <c r="F46" i="1"/>
  <c r="F36" i="1"/>
  <c r="F41" i="1" l="1"/>
  <c r="F49" i="1" l="1"/>
  <c r="F48" i="1"/>
  <c r="F22" i="1"/>
  <c r="F16" i="1"/>
  <c r="F67" i="1" l="1"/>
  <c r="F64" i="1"/>
  <c r="F65" i="1"/>
  <c r="F66" i="1"/>
  <c r="F63" i="1"/>
  <c r="F62" i="1"/>
  <c r="F61" i="1"/>
  <c r="F58" i="1"/>
  <c r="F45" i="1"/>
  <c r="F35" i="1"/>
  <c r="F23" i="1" l="1"/>
  <c r="F57" i="1"/>
  <c r="F56" i="1"/>
  <c r="F55" i="1"/>
  <c r="F54" i="1"/>
  <c r="F53" i="1"/>
  <c r="F52" i="1"/>
  <c r="F44" i="1"/>
  <c r="F43" i="1"/>
  <c r="F42" i="1"/>
  <c r="F33" i="1"/>
  <c r="F32" i="1"/>
  <c r="F31" i="1"/>
  <c r="F30" i="1"/>
  <c r="F27" i="1"/>
  <c r="F21" i="1"/>
  <c r="F20" i="1"/>
  <c r="F18" i="1"/>
  <c r="F17" i="1"/>
  <c r="F15" i="1"/>
  <c r="F14" i="1"/>
  <c r="F51" i="1" l="1"/>
  <c r="F26" i="1"/>
  <c r="F13" i="1"/>
  <c r="F40" i="1"/>
  <c r="F6" i="1" l="1"/>
  <c r="F3" i="1" s="1"/>
</calcChain>
</file>

<file path=xl/sharedStrings.xml><?xml version="1.0" encoding="utf-8"?>
<sst xmlns="http://schemas.openxmlformats.org/spreadsheetml/2006/main" count="136" uniqueCount="126">
  <si>
    <t>Nome:</t>
  </si>
  <si>
    <t>Pontuação Total:</t>
  </si>
  <si>
    <t>SIAPE:</t>
  </si>
  <si>
    <t>Qdade.</t>
  </si>
  <si>
    <t>Pontuação por participação</t>
  </si>
  <si>
    <t>Pontuação máxima</t>
  </si>
  <si>
    <t>Pontuaçãono item</t>
  </si>
  <si>
    <t>Participação em PPG</t>
  </si>
  <si>
    <t>1.1</t>
  </si>
  <si>
    <t>1.2</t>
  </si>
  <si>
    <t>1.3</t>
  </si>
  <si>
    <t>Produção científica</t>
  </si>
  <si>
    <t>-</t>
  </si>
  <si>
    <t>2.1</t>
  </si>
  <si>
    <t>2.2</t>
  </si>
  <si>
    <t>2.3</t>
  </si>
  <si>
    <t>2.4</t>
  </si>
  <si>
    <t>2.5</t>
  </si>
  <si>
    <t>2.6</t>
  </si>
  <si>
    <t>2.7</t>
  </si>
  <si>
    <t>Orientações</t>
  </si>
  <si>
    <t>3.1</t>
  </si>
  <si>
    <t>3.2</t>
  </si>
  <si>
    <t>3.3</t>
  </si>
  <si>
    <t>3.4</t>
  </si>
  <si>
    <t>3.5</t>
  </si>
  <si>
    <t>3.6</t>
  </si>
  <si>
    <t>Projeto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</si>
  <si>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</si>
  <si>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</si>
  <si>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</si>
  <si>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</si>
  <si>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</si>
  <si>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</si>
  <si>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</si>
  <si>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</si>
  <si>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</si>
  <si>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5.6</t>
  </si>
  <si>
    <t>Outros</t>
  </si>
  <si>
    <t>6.1</t>
  </si>
  <si>
    <t>6.2</t>
  </si>
  <si>
    <t>1.4</t>
  </si>
  <si>
    <t>2.8</t>
  </si>
  <si>
    <t>2.9</t>
  </si>
  <si>
    <t>Artigos em periódicos B1 ou B2 com publicação a partir de 2016.</t>
  </si>
  <si>
    <t>3.7</t>
  </si>
  <si>
    <t>4.5</t>
  </si>
  <si>
    <t>4.6</t>
  </si>
  <si>
    <t>4.7</t>
  </si>
  <si>
    <t>4.8</t>
  </si>
  <si>
    <t>5.7</t>
  </si>
  <si>
    <t>6.3</t>
  </si>
  <si>
    <t>6.4</t>
  </si>
  <si>
    <t>6.5</t>
  </si>
  <si>
    <t>6.6</t>
  </si>
  <si>
    <t>6.7</t>
  </si>
  <si>
    <t>Chapecó, SC, ____/_____/2020</t>
  </si>
  <si>
    <t>Tabela de pontuação no PIACD 2021-2022 - pós doutorado</t>
  </si>
  <si>
    <t>Artigos em periódicos A1 ou A2 com publicação a partir de 2016.</t>
  </si>
  <si>
    <t>Artigos em periódicos B3 ou B4 com publicação a partir de 2016.</t>
  </si>
  <si>
    <t>Artigo completo em evento nacional ou internacional com publicação a partir de 2016.</t>
  </si>
  <si>
    <t>2.10</t>
  </si>
  <si>
    <t>3.8</t>
  </si>
  <si>
    <t>3.9</t>
  </si>
  <si>
    <t>3.10</t>
  </si>
  <si>
    <t>4.9</t>
  </si>
  <si>
    <t>Cargo de gestão exercido a partir de 2016 pelo período mínimo de 12 meses consecutivos (aqueles aos quais são passíveis de atribuição de FCC, FG ou CD).</t>
  </si>
  <si>
    <t>Créditos em ensino na UFFS de 2016 a 2019 (por crédito).</t>
  </si>
  <si>
    <t>6.8</t>
  </si>
  <si>
    <t>6.9</t>
  </si>
  <si>
    <t>6.10</t>
  </si>
  <si>
    <t>6.11</t>
  </si>
  <si>
    <t>* A produção indicada no item 2.7 não pode ser contabilizada novamente no item 2.8.</t>
  </si>
  <si>
    <r>
      <t xml:space="preserve">Docente vinculado à programa de pós-graduação </t>
    </r>
    <r>
      <rPr>
        <i/>
        <sz val="11"/>
        <color theme="1"/>
        <rFont val="Times New Roman"/>
        <family val="1"/>
      </rPr>
      <t>stricto sensu</t>
    </r>
    <r>
      <rPr>
        <sz val="11"/>
        <color theme="1"/>
        <rFont val="Times New Roman"/>
        <family val="1"/>
      </rPr>
      <t xml:space="preserve"> em outra IES anterior ao ingresso na UFFS, no período de 2016 ao ingresso na UFFS.</t>
    </r>
  </si>
  <si>
    <t xml:space="preserve"> </t>
  </si>
  <si>
    <t>Outros cargos administrativos (não contemplados anteriormente no item 5 e exercidos na UFFS).</t>
  </si>
  <si>
    <t>Organizador (a) de livro com publicação a partir de 2016.</t>
  </si>
  <si>
    <t>Autor (a) de capítulo de livro com publicação a partir de 2016.*</t>
  </si>
  <si>
    <t>Autor (a) de livro (livro autoral) a partir de 2016.</t>
  </si>
  <si>
    <t>Membro titular do conselho curador; coordenador adjunto de curso de graduação ou pós-graduação; coordenador (a) adjunto (a) de extensão e coordenador (a) adjunto (a) de cultura a partir de 2016 pelo período mínimo de 12 meses consecutivos.</t>
  </si>
  <si>
    <r>
      <t xml:space="preserve">Docente vinculado à programa de pós-graduação </t>
    </r>
    <r>
      <rPr>
        <i/>
        <sz val="11"/>
        <color theme="1"/>
        <rFont val="Times New Roman"/>
        <family val="1"/>
      </rPr>
      <t>stricto sensu</t>
    </r>
    <r>
      <rPr>
        <sz val="11"/>
        <color theme="1"/>
        <rFont val="Times New Roman"/>
        <family val="1"/>
      </rPr>
      <t xml:space="preserve"> na UFFS na data de publicação do edital de manifestação de interesse a partir de 2016.</t>
    </r>
  </si>
  <si>
    <r>
      <t xml:space="preserve">Membro de grupo de trabalho ativo para criação de curso de mestrado ou doutorado  na UFFS, </t>
    </r>
    <r>
      <rPr>
        <i/>
        <sz val="11"/>
        <color theme="1"/>
        <rFont val="Times New Roman"/>
        <family val="1"/>
      </rPr>
      <t>campus</t>
    </r>
    <r>
      <rPr>
        <sz val="11"/>
        <color theme="1"/>
        <rFont val="Times New Roman"/>
        <family val="1"/>
      </rPr>
      <t xml:space="preserve"> Chapecó, com portaria publicada até a data de publicação do edital de manifestação de interesse a partir de 2016.</t>
    </r>
  </si>
  <si>
    <t>Docente vinculado a PPG em outra IES autorizado pela UFFS no momento da publicação do edital de manifestação de interesse a partir de 2016.</t>
  </si>
  <si>
    <t>Artigos em periódicos B5 com publicação a partir de 2016.</t>
  </si>
  <si>
    <t>Patentes registradas a partir de 2016.</t>
  </si>
  <si>
    <t>Tradução de artigo ou capítulo de livro a partir de 2016.</t>
  </si>
  <si>
    <t>Orientação de tese de doutorado defendida em curso da UFFS a partir de 2016.</t>
  </si>
  <si>
    <t>Supervisão de estágio pós doutoral a partir de 2016.</t>
  </si>
  <si>
    <t>Orientação de tese de doutorado defendidas em curso reconhecido pela Capes, externo a UFFS, a partir de 2016.</t>
  </si>
  <si>
    <t>Orientação de trabalho de conclusão de curso (TCC) concluída em curso da UFFS, a partir de 2016.</t>
  </si>
  <si>
    <t>Orientação de iniciação científica concluída na UFFS por aluno, por ano, a partir de 2016.</t>
  </si>
  <si>
    <t>Orientação de monografia concluída em cursos de especialização da UFFS, a partir de 2016.</t>
  </si>
  <si>
    <t>Orientação de estágio em curso de graduação da UFFS por aluno, por ano, a partir de 2016.</t>
  </si>
  <si>
    <t>3.11</t>
  </si>
  <si>
    <t>3.12</t>
  </si>
  <si>
    <t>Orientação de bolsista aprovado em projeto de extensão institucionalizado na UFFS por aluno, por ano, a partir de 2016.</t>
  </si>
  <si>
    <t>Coordenador (a) de projeto de pesquisa aprovado em órgão de fomento externo por ano e por projeto a partir de 2016.</t>
  </si>
  <si>
    <t>Coordenador (a) de projeto de extensão ou cultura, programa institucional de bolsas de iniciação à docência - PIBID, programa de educação tutorial (PET), residência pedagógica e monitoria na UFFS por ano e por projeto a partir de 2016.</t>
  </si>
  <si>
    <t>Colaborador (a) em projeto de extensão ou cultura, PIBID, PET, monitoria e residência pedagógica na UFFS por ano e por projeto a partir de 2016.</t>
  </si>
  <si>
    <t>Líder de grupo de pesquisa da UFFS cadastrado no CNPq a partir de 2016.</t>
  </si>
  <si>
    <t>Participante e colaborador de grupo de pesquisa da UFFS cadastrado no CNPq a partir de 2016.</t>
  </si>
  <si>
    <t>Membro titular de colegiado de curso, NDE, coordenador de estágio, NAP, CPPAD, CPA a partir de 2016 por um período mínimo de 12 meses consecutivos.</t>
  </si>
  <si>
    <t>Já gozou de afastamento para pós-doutorado pela UFFS (0 – sim e 1 – não).</t>
  </si>
  <si>
    <t>Aprovado (a) no estágio probatório até a data de publicação do edital (1 – sim e 0 – não).</t>
  </si>
  <si>
    <t>Coordenação de grupo de estudo institucionalizado na UFFS por grupo e por ano a partir de 2016.</t>
  </si>
  <si>
    <t>Integrante de grupo de estudo institucionalizado na UFFS por grupo e por ano a partir de 2016.</t>
  </si>
  <si>
    <t>Coordenador (a) de grupo de trabalho ou comissões no âmbito do fórum das licenciaturas, fórum do domínio comum e fórum do domínio conexo da UFFS por grupo e por ano a partir de 2016.</t>
  </si>
  <si>
    <t>Editor (a) de periódico ou participar de comissão permanente de periódicos da UFFS (CPP – UFFS) a partir de 2016.</t>
  </si>
  <si>
    <t>6.12</t>
  </si>
  <si>
    <t>Coordenador (a) de projeto de pesquisa institucionalizado na UFFS por ano e por projeto a partir de 2016, exceto os considerados no item 4.1.</t>
  </si>
  <si>
    <t xml:space="preserve">Colaborador (a) de projeto de pesquisa institucionalizado na UFFS ou aprovado em órgão de fomento externo por ano e por projeto a partir de 2016. </t>
  </si>
  <si>
    <t>Integrante de grupo de pesquisa na UFFS ou outra IES a partir de 2016</t>
  </si>
  <si>
    <t>Integrante de grupo de trabalho ou comissões no âmbito do fórum das licenciaturas, fórum do domínio comum e fórum do domínio conexo da UFFS por grupo e por ano a partir de 2016.</t>
  </si>
  <si>
    <t>Avaliador (a) de periódicos a partir de 2016</t>
  </si>
  <si>
    <r>
      <t xml:space="preserve">Avaliador (a) </t>
    </r>
    <r>
      <rPr>
        <i/>
        <sz val="12"/>
        <color theme="1"/>
        <rFont val="Times New Roman"/>
        <family val="1"/>
      </rPr>
      <t>ad hoc</t>
    </r>
    <r>
      <rPr>
        <sz val="12"/>
        <color theme="1"/>
        <rFont val="Times New Roman"/>
        <family val="1"/>
      </rPr>
      <t>de agências de fomentos a partir de 2016.</t>
    </r>
  </si>
  <si>
    <t>Avaliador (a) de relatórios /projetos de pesquisa e extensão a partir de 2016.</t>
  </si>
  <si>
    <t>Membro de associação de pesquisa ou membro de conselho de classe e setorial  a partir de 2016.</t>
  </si>
  <si>
    <t>Orientação de dissertação de mestrado defendidas em curso da UFFS a partir de 2016.</t>
  </si>
  <si>
    <t>Orientação de dissertação de mestrado defendidas em curso reconhecido pela Capes, externo a UFFS, a partir de 2016.</t>
  </si>
  <si>
    <t>Orientação de tese de doutorado ou dissertação de mestrado em andamento em curso da UFFS ou em curso reconhecido pela CAPES, externo a UFFS,  a partir de 2016.</t>
  </si>
  <si>
    <t>Outro tipo de orientação de monitoria e PIBID por semestre a partir de 2016</t>
  </si>
  <si>
    <t>Bolsista Produtividade CNPq por bolsa a partir de  2016</t>
  </si>
  <si>
    <t>Cargos administrativos e de ensino exercidos na UFFS</t>
  </si>
  <si>
    <t>Membro titular do CONSUNI, conselho de campus, CPPD, NPPD, CAP, CAEC, CAD, CEP, CEUA, CIBIO e Conselho de ética a partir de 2016 por um período mínimo de 12 meses consecutivos.</t>
  </si>
  <si>
    <t>Membro suplente de colegiado de curso,  do Conselho Curador, NDE, NAP, CPPAD, CPA a partir de 2016 por um período mínimo de 12 meses consecutivos.</t>
  </si>
  <si>
    <t>Membro suplente do CONSUNI, conselho de campus, CPPD, NPPD, CAP, CAEC, CAD, CEP, CEUA, CIBIO e Conselho de ética, a partir de 2016 por um período mínimo de 12 meses consecutivos.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</si>
</sst>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A"/>
      <name val="Times New Roman"/>
      <family val="1"/>
    </font>
    <font>
      <sz val="12"/>
      <color rgb="FF00000A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distributed"/>
    </xf>
    <xf numFmtId="0" fontId="0" fillId="0" borderId="0" xfId="0" applyFont="1" applyAlignment="1">
      <alignment vertical="justify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3" fillId="0" borderId="0" xfId="0" applyFont="1" applyFill="1" applyAlignment="1" applyProtection="1">
      <alignment vertical="top"/>
      <protection hidden="1"/>
    </xf>
    <xf numFmtId="0" fontId="4" fillId="0" borderId="1" xfId="0" applyFont="1" applyBorder="1" applyAlignment="1">
      <alignment horizontal="left" vertical="top"/>
    </xf>
    <xf numFmtId="2" fontId="4" fillId="0" borderId="1" xfId="0" applyNumberFormat="1" applyFont="1" applyBorder="1" applyAlignment="1" applyProtection="1">
      <alignment vertical="top"/>
      <protection hidden="1"/>
    </xf>
    <xf numFmtId="0" fontId="4" fillId="0" borderId="2" xfId="0" applyFont="1" applyBorder="1" applyAlignment="1">
      <alignment horizontal="left" vertical="top"/>
    </xf>
    <xf numFmtId="0" fontId="3" fillId="2" borderId="3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hidden="1"/>
    </xf>
    <xf numFmtId="0" fontId="4" fillId="0" borderId="8" xfId="0" applyFont="1" applyFill="1" applyBorder="1" applyAlignment="1" applyProtection="1">
      <alignment horizontal="center" vertical="top"/>
      <protection hidden="1"/>
    </xf>
    <xf numFmtId="0" fontId="4" fillId="0" borderId="8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justify" vertical="top"/>
      <protection hidden="1"/>
    </xf>
    <xf numFmtId="164" fontId="3" fillId="0" borderId="1" xfId="0" applyNumberFormat="1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4" fillId="0" borderId="0" xfId="0" applyFont="1" applyBorder="1" applyAlignment="1" applyProtection="1">
      <alignment horizontal="left" vertical="top"/>
      <protection hidden="1"/>
    </xf>
    <xf numFmtId="0" fontId="3" fillId="0" borderId="0" xfId="0" applyFont="1" applyFill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vertical="top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>
      <alignment horizontal="justify" vertical="top"/>
    </xf>
    <xf numFmtId="0" fontId="6" fillId="0" borderId="10" xfId="0" applyFont="1" applyBorder="1" applyAlignment="1">
      <alignment horizontal="justify" vertical="top" wrapText="1"/>
    </xf>
    <xf numFmtId="0" fontId="3" fillId="0" borderId="0" xfId="0" applyFont="1" applyBorder="1" applyAlignment="1" applyProtection="1">
      <alignment horizontal="center" vertical="top"/>
      <protection hidden="1"/>
    </xf>
    <xf numFmtId="0" fontId="3" fillId="0" borderId="0" xfId="0" applyFont="1" applyAlignment="1">
      <alignment horizontal="left" vertical="top"/>
    </xf>
    <xf numFmtId="0" fontId="3" fillId="0" borderId="1" xfId="0" applyFont="1" applyFill="1" applyBorder="1" applyAlignment="1" applyProtection="1">
      <alignment horizontal="center" vertical="top"/>
      <protection hidden="1"/>
    </xf>
    <xf numFmtId="164" fontId="3" fillId="0" borderId="1" xfId="0" applyNumberFormat="1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3" fillId="3" borderId="1" xfId="0" applyFont="1" applyFill="1" applyBorder="1" applyAlignment="1" applyProtection="1">
      <alignment horizontal="center" vertical="top"/>
      <protection locked="0"/>
    </xf>
    <xf numFmtId="164" fontId="3" fillId="0" borderId="1" xfId="0" applyNumberFormat="1" applyFont="1" applyFill="1" applyBorder="1" applyAlignment="1">
      <alignment horizontal="center" vertical="top"/>
    </xf>
    <xf numFmtId="0" fontId="3" fillId="0" borderId="6" xfId="0" applyFont="1" applyBorder="1" applyAlignment="1" applyProtection="1">
      <alignment horizontal="center" vertical="top" wrapText="1"/>
      <protection hidden="1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4" fillId="4" borderId="8" xfId="0" applyFont="1" applyFill="1" applyBorder="1" applyAlignment="1" applyProtection="1">
      <alignment horizontal="center" vertical="top"/>
      <protection hidden="1"/>
    </xf>
    <xf numFmtId="0" fontId="4" fillId="4" borderId="1" xfId="0" applyFont="1" applyFill="1" applyBorder="1" applyAlignment="1" applyProtection="1">
      <alignment horizontal="center" vertical="top"/>
      <protection hidden="1"/>
    </xf>
    <xf numFmtId="0" fontId="4" fillId="4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top"/>
      <protection hidden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Border="1" applyAlignment="1">
      <alignment horizontal="center" vertical="top"/>
    </xf>
    <xf numFmtId="0" fontId="3" fillId="0" borderId="2" xfId="0" applyFont="1" applyFill="1" applyBorder="1" applyAlignment="1" applyProtection="1">
      <alignment horizontal="center" vertical="top"/>
      <protection hidden="1"/>
    </xf>
    <xf numFmtId="0" fontId="0" fillId="0" borderId="1" xfId="0" applyFont="1" applyBorder="1" applyAlignment="1">
      <alignment vertical="justify"/>
    </xf>
    <xf numFmtId="0" fontId="3" fillId="3" borderId="1" xfId="0" applyFon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/>
      <protection hidden="1"/>
    </xf>
    <xf numFmtId="0" fontId="0" fillId="0" borderId="0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hidden="1"/>
    </xf>
    <xf numFmtId="0" fontId="3" fillId="0" borderId="4" xfId="0" applyFont="1" applyBorder="1" applyAlignment="1" applyProtection="1">
      <alignment horizontal="center" vertical="top"/>
      <protection hidden="1"/>
    </xf>
    <xf numFmtId="0" fontId="3" fillId="0" borderId="5" xfId="0" applyFont="1" applyBorder="1" applyAlignment="1" applyProtection="1">
      <alignment horizontal="center" vertical="top"/>
      <protection hidden="1"/>
    </xf>
    <xf numFmtId="0" fontId="0" fillId="0" borderId="0" xfId="0" applyBorder="1" applyAlignment="1">
      <alignment horizontal="right"/>
    </xf>
    <xf numFmtId="0" fontId="4" fillId="4" borderId="16" xfId="0" applyFont="1" applyFill="1" applyBorder="1" applyAlignment="1" applyProtection="1">
      <alignment horizontal="center" vertical="top"/>
      <protection hidden="1"/>
    </xf>
    <xf numFmtId="0" fontId="4" fillId="4" borderId="17" xfId="0" applyFont="1" applyFill="1" applyBorder="1" applyAlignment="1" applyProtection="1">
      <alignment horizontal="center" vertical="top"/>
      <protection hidden="1"/>
    </xf>
    <xf numFmtId="0" fontId="4" fillId="4" borderId="18" xfId="0" applyFont="1" applyFill="1" applyBorder="1" applyAlignment="1" applyProtection="1">
      <alignment horizontal="center" vertical="top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70" zoomScaleNormal="100" workbookViewId="0">
      <selection activeCell="F60" sqref="F60"/>
    </sheetView>
  </sheetViews>
  <sheetFormatPr defaultRowHeight="15" x14ac:dyDescent="0.25"/>
  <cols>
    <col min="1" max="1" width="7.42578125" style="9" customWidth="1"/>
    <col min="2" max="2" width="42" style="2" customWidth="1"/>
    <col min="3" max="3" width="8.42578125" style="10" customWidth="1"/>
    <col min="4" max="4" width="12.28515625" customWidth="1"/>
    <col min="5" max="5" width="10.28515625" customWidth="1"/>
    <col min="6" max="6" width="10.140625" customWidth="1"/>
    <col min="7" max="7" width="2.42578125" customWidth="1"/>
  </cols>
  <sheetData>
    <row r="1" spans="1:7" s="11" customFormat="1" ht="18.75" x14ac:dyDescent="0.25">
      <c r="A1" s="92" t="s">
        <v>57</v>
      </c>
      <c r="B1" s="92"/>
      <c r="C1" s="92"/>
      <c r="D1" s="92"/>
      <c r="E1" s="92"/>
      <c r="F1" s="92"/>
    </row>
    <row r="2" spans="1:7" s="11" customFormat="1" x14ac:dyDescent="0.25">
      <c r="A2" s="14"/>
      <c r="B2" s="15"/>
      <c r="C2" s="16"/>
      <c r="D2" s="15"/>
      <c r="E2" s="15"/>
      <c r="F2" s="15"/>
    </row>
    <row r="3" spans="1:7" x14ac:dyDescent="0.25">
      <c r="A3" s="17" t="s">
        <v>0</v>
      </c>
      <c r="B3" s="93"/>
      <c r="C3" s="93"/>
      <c r="D3" s="94" t="s">
        <v>1</v>
      </c>
      <c r="E3" s="94"/>
      <c r="F3" s="18">
        <f>F6+F13+F26+F40+F51+F60</f>
        <v>0</v>
      </c>
    </row>
    <row r="4" spans="1:7" ht="15.75" thickBot="1" x14ac:dyDescent="0.3">
      <c r="A4" s="19" t="s">
        <v>2</v>
      </c>
      <c r="B4" s="20" t="s">
        <v>74</v>
      </c>
      <c r="C4" s="21"/>
      <c r="D4" s="15"/>
      <c r="E4" s="15"/>
      <c r="F4" s="15"/>
    </row>
    <row r="5" spans="1:7" ht="45.75" thickBot="1" x14ac:dyDescent="0.3">
      <c r="A5" s="95"/>
      <c r="B5" s="96"/>
      <c r="C5" s="22" t="s">
        <v>3</v>
      </c>
      <c r="D5" s="54" t="s">
        <v>4</v>
      </c>
      <c r="E5" s="54" t="s">
        <v>5</v>
      </c>
      <c r="F5" s="55" t="s">
        <v>6</v>
      </c>
      <c r="G5" s="1"/>
    </row>
    <row r="6" spans="1:7" x14ac:dyDescent="0.25">
      <c r="A6" s="56">
        <v>1</v>
      </c>
      <c r="B6" s="56" t="s">
        <v>7</v>
      </c>
      <c r="C6" s="23"/>
      <c r="D6" s="24"/>
      <c r="E6" s="24">
        <v>5</v>
      </c>
      <c r="F6" s="24">
        <f>IF(SUM(F7:F10)&lt;5,SUM(F7:F10),5)</f>
        <v>0</v>
      </c>
    </row>
    <row r="7" spans="1:7" ht="60" x14ac:dyDescent="0.25">
      <c r="A7" s="27" t="s">
        <v>8</v>
      </c>
      <c r="B7" s="25" t="s">
        <v>80</v>
      </c>
      <c r="C7" s="59"/>
      <c r="D7" s="26">
        <v>3</v>
      </c>
      <c r="E7" s="26">
        <v>3</v>
      </c>
      <c r="F7" s="27">
        <f>IF(C7*D7&lt;E7,C7*D7,E7)</f>
        <v>0</v>
      </c>
    </row>
    <row r="8" spans="1:7" ht="75" x14ac:dyDescent="0.25">
      <c r="A8" s="27" t="s">
        <v>9</v>
      </c>
      <c r="B8" s="28" t="s">
        <v>81</v>
      </c>
      <c r="C8" s="59"/>
      <c r="D8" s="27">
        <v>1.5</v>
      </c>
      <c r="E8" s="27">
        <v>1.5</v>
      </c>
      <c r="F8" s="27">
        <f>IF(C8*D8&lt;E8,C8*D8,E8)</f>
        <v>0</v>
      </c>
    </row>
    <row r="9" spans="1:7" ht="60" x14ac:dyDescent="0.25">
      <c r="A9" s="27" t="s">
        <v>10</v>
      </c>
      <c r="B9" s="25" t="s">
        <v>82</v>
      </c>
      <c r="C9" s="59"/>
      <c r="D9" s="26">
        <v>1</v>
      </c>
      <c r="E9" s="26">
        <v>1</v>
      </c>
      <c r="F9" s="27">
        <f t="shared" ref="F9:F10" si="0">IF(C9*D9&lt;E9,C9*D9,E9)</f>
        <v>0</v>
      </c>
    </row>
    <row r="10" spans="1:7" ht="60" x14ac:dyDescent="0.25">
      <c r="A10" s="27" t="s">
        <v>41</v>
      </c>
      <c r="B10" s="29" t="s">
        <v>73</v>
      </c>
      <c r="C10" s="59"/>
      <c r="D10" s="26">
        <v>1</v>
      </c>
      <c r="E10" s="26">
        <v>1</v>
      </c>
      <c r="F10" s="27">
        <f t="shared" si="0"/>
        <v>0</v>
      </c>
    </row>
    <row r="11" spans="1:7" x14ac:dyDescent="0.25">
      <c r="A11" s="30"/>
      <c r="B11" s="91"/>
      <c r="C11" s="91"/>
      <c r="D11" s="91"/>
      <c r="E11" s="91"/>
      <c r="F11" s="91"/>
    </row>
    <row r="12" spans="1:7" x14ac:dyDescent="0.25">
      <c r="A12" s="14"/>
      <c r="B12" s="15"/>
      <c r="C12" s="31"/>
      <c r="D12" s="32"/>
      <c r="E12" s="32"/>
      <c r="F12" s="32"/>
    </row>
    <row r="13" spans="1:7" s="3" customFormat="1" x14ac:dyDescent="0.25">
      <c r="A13" s="57">
        <v>2</v>
      </c>
      <c r="B13" s="57" t="s">
        <v>11</v>
      </c>
      <c r="C13" s="34"/>
      <c r="D13" s="35"/>
      <c r="E13" s="35" t="s">
        <v>12</v>
      </c>
      <c r="F13" s="35">
        <f>SUM(F14:F23)</f>
        <v>0</v>
      </c>
    </row>
    <row r="14" spans="1:7" ht="30" x14ac:dyDescent="0.25">
      <c r="A14" s="46" t="s">
        <v>13</v>
      </c>
      <c r="B14" s="36" t="s">
        <v>58</v>
      </c>
      <c r="C14" s="59"/>
      <c r="D14" s="27">
        <v>0.7</v>
      </c>
      <c r="E14" s="27" t="s">
        <v>12</v>
      </c>
      <c r="F14" s="27">
        <f>C14*D14</f>
        <v>0</v>
      </c>
    </row>
    <row r="15" spans="1:7" ht="30.75" thickBot="1" x14ac:dyDescent="0.3">
      <c r="A15" s="46" t="s">
        <v>14</v>
      </c>
      <c r="B15" s="36" t="s">
        <v>44</v>
      </c>
      <c r="C15" s="59"/>
      <c r="D15" s="27">
        <v>0.6</v>
      </c>
      <c r="E15" s="27" t="s">
        <v>12</v>
      </c>
      <c r="F15" s="27">
        <f>C15*D15</f>
        <v>0</v>
      </c>
    </row>
    <row r="16" spans="1:7" ht="30.75" thickBot="1" x14ac:dyDescent="0.3">
      <c r="A16" s="46" t="s">
        <v>15</v>
      </c>
      <c r="B16" s="37" t="s">
        <v>59</v>
      </c>
      <c r="C16" s="59"/>
      <c r="D16" s="27">
        <v>0.25</v>
      </c>
      <c r="E16" s="26">
        <v>1</v>
      </c>
      <c r="F16" s="27">
        <f>IF(C16*D16&lt;E16,C16*D16,E16)</f>
        <v>0</v>
      </c>
    </row>
    <row r="17" spans="1:6" ht="30" x14ac:dyDescent="0.25">
      <c r="A17" s="46" t="s">
        <v>16</v>
      </c>
      <c r="B17" s="36" t="s">
        <v>83</v>
      </c>
      <c r="C17" s="59"/>
      <c r="D17" s="27">
        <v>0.2</v>
      </c>
      <c r="E17" s="27">
        <v>0.8</v>
      </c>
      <c r="F17" s="27">
        <f>IF(C17*D17&lt;E17,C17*D17,E17)</f>
        <v>0</v>
      </c>
    </row>
    <row r="18" spans="1:6" ht="35.25" customHeight="1" x14ac:dyDescent="0.25">
      <c r="A18" s="46" t="s">
        <v>17</v>
      </c>
      <c r="B18" s="36" t="s">
        <v>60</v>
      </c>
      <c r="C18" s="59"/>
      <c r="D18" s="27">
        <v>0.2</v>
      </c>
      <c r="E18" s="27">
        <v>0.8</v>
      </c>
      <c r="F18" s="27">
        <f t="shared" ref="F18:F23" si="1">IF(C18*D18&lt;E18,C18*D18,E18)</f>
        <v>0</v>
      </c>
    </row>
    <row r="19" spans="1:6" ht="35.25" customHeight="1" x14ac:dyDescent="0.25">
      <c r="A19" s="46" t="s">
        <v>18</v>
      </c>
      <c r="B19" s="36" t="s">
        <v>76</v>
      </c>
      <c r="C19" s="59"/>
      <c r="D19" s="27">
        <v>0.4</v>
      </c>
      <c r="E19" s="27">
        <v>1.6</v>
      </c>
      <c r="F19" s="27">
        <f t="shared" si="1"/>
        <v>0</v>
      </c>
    </row>
    <row r="20" spans="1:6" ht="30" x14ac:dyDescent="0.25">
      <c r="A20" s="46" t="s">
        <v>19</v>
      </c>
      <c r="B20" s="36" t="s">
        <v>77</v>
      </c>
      <c r="C20" s="59"/>
      <c r="D20" s="27">
        <v>0.2</v>
      </c>
      <c r="E20" s="26">
        <v>1</v>
      </c>
      <c r="F20" s="27">
        <f t="shared" si="1"/>
        <v>0</v>
      </c>
    </row>
    <row r="21" spans="1:6" ht="30" x14ac:dyDescent="0.25">
      <c r="A21" s="46" t="s">
        <v>42</v>
      </c>
      <c r="B21" s="36" t="s">
        <v>78</v>
      </c>
      <c r="C21" s="59"/>
      <c r="D21" s="26">
        <v>1</v>
      </c>
      <c r="E21" s="26">
        <v>2</v>
      </c>
      <c r="F21" s="27">
        <f t="shared" si="1"/>
        <v>0</v>
      </c>
    </row>
    <row r="22" spans="1:6" x14ac:dyDescent="0.25">
      <c r="A22" s="46" t="s">
        <v>43</v>
      </c>
      <c r="B22" s="36" t="s">
        <v>84</v>
      </c>
      <c r="C22" s="59"/>
      <c r="D22" s="27">
        <v>0.4</v>
      </c>
      <c r="E22" s="27" t="s">
        <v>12</v>
      </c>
      <c r="F22" s="27">
        <f>C22*D22</f>
        <v>0</v>
      </c>
    </row>
    <row r="23" spans="1:6" ht="30" x14ac:dyDescent="0.25">
      <c r="A23" s="46" t="s">
        <v>61</v>
      </c>
      <c r="B23" s="47" t="s">
        <v>85</v>
      </c>
      <c r="C23" s="59"/>
      <c r="D23" s="27">
        <v>0.2</v>
      </c>
      <c r="E23" s="27">
        <v>0.4</v>
      </c>
      <c r="F23" s="27">
        <f t="shared" si="1"/>
        <v>0</v>
      </c>
    </row>
    <row r="24" spans="1:6" x14ac:dyDescent="0.25">
      <c r="A24" s="89" t="s">
        <v>72</v>
      </c>
      <c r="B24" s="89"/>
      <c r="C24" s="89"/>
      <c r="D24" s="89"/>
      <c r="E24" s="38"/>
      <c r="F24" s="38"/>
    </row>
    <row r="25" spans="1:6" x14ac:dyDescent="0.25">
      <c r="A25" s="39"/>
      <c r="B25" s="15"/>
      <c r="C25" s="16"/>
      <c r="D25" s="15"/>
      <c r="E25" s="15"/>
      <c r="F25" s="15"/>
    </row>
    <row r="26" spans="1:6" s="3" customFormat="1" ht="15.75" thickBot="1" x14ac:dyDescent="0.3">
      <c r="A26" s="57">
        <v>3</v>
      </c>
      <c r="B26" s="57" t="s">
        <v>20</v>
      </c>
      <c r="C26" s="34"/>
      <c r="D26" s="35"/>
      <c r="E26" s="35" t="s">
        <v>12</v>
      </c>
      <c r="F26" s="35">
        <f>SUM(F27:F38)</f>
        <v>0</v>
      </c>
    </row>
    <row r="27" spans="1:6" ht="30.75" thickBot="1" x14ac:dyDescent="0.3">
      <c r="A27" s="62" t="s">
        <v>21</v>
      </c>
      <c r="B27" s="63" t="s">
        <v>117</v>
      </c>
      <c r="C27" s="59"/>
      <c r="D27" s="60">
        <v>0.5</v>
      </c>
      <c r="E27" s="66" t="s">
        <v>12</v>
      </c>
      <c r="F27" s="27">
        <f>C27*D27</f>
        <v>0</v>
      </c>
    </row>
    <row r="28" spans="1:6" ht="30.75" thickBot="1" x14ac:dyDescent="0.3">
      <c r="A28" s="64" t="s">
        <v>22</v>
      </c>
      <c r="B28" s="65" t="s">
        <v>86</v>
      </c>
      <c r="C28" s="59"/>
      <c r="D28" s="61">
        <v>1</v>
      </c>
      <c r="E28" s="67" t="s">
        <v>12</v>
      </c>
      <c r="F28" s="27">
        <f>C28*D28</f>
        <v>0</v>
      </c>
    </row>
    <row r="29" spans="1:6" ht="30.75" thickBot="1" x14ac:dyDescent="0.3">
      <c r="A29" s="64" t="s">
        <v>23</v>
      </c>
      <c r="B29" s="65" t="s">
        <v>87</v>
      </c>
      <c r="C29" s="59"/>
      <c r="D29" s="61">
        <v>0.5</v>
      </c>
      <c r="E29" s="67">
        <v>1</v>
      </c>
      <c r="F29" s="27">
        <f>IF(C29*D29&lt;E29,C29*D29,E29)</f>
        <v>0</v>
      </c>
    </row>
    <row r="30" spans="1:6" ht="45.75" thickBot="1" x14ac:dyDescent="0.3">
      <c r="A30" s="64" t="s">
        <v>24</v>
      </c>
      <c r="B30" s="65" t="s">
        <v>118</v>
      </c>
      <c r="C30" s="59"/>
      <c r="D30" s="61">
        <v>0.4</v>
      </c>
      <c r="E30" s="67" t="s">
        <v>12</v>
      </c>
      <c r="F30" s="27">
        <f>C30*D30</f>
        <v>0</v>
      </c>
    </row>
    <row r="31" spans="1:6" ht="45.75" thickBot="1" x14ac:dyDescent="0.3">
      <c r="A31" s="64" t="s">
        <v>25</v>
      </c>
      <c r="B31" s="65" t="s">
        <v>88</v>
      </c>
      <c r="C31" s="59"/>
      <c r="D31" s="61">
        <v>0.8</v>
      </c>
      <c r="E31" s="67" t="s">
        <v>12</v>
      </c>
      <c r="F31" s="27">
        <f>IF(C31*D31&lt;E31,C31*D31,E31)</f>
        <v>0</v>
      </c>
    </row>
    <row r="32" spans="1:6" ht="60.75" thickBot="1" x14ac:dyDescent="0.3">
      <c r="A32" s="62" t="s">
        <v>26</v>
      </c>
      <c r="B32" s="63" t="s">
        <v>119</v>
      </c>
      <c r="C32" s="59"/>
      <c r="D32" s="60">
        <v>0.25</v>
      </c>
      <c r="E32" s="66" t="s">
        <v>12</v>
      </c>
      <c r="F32" s="27">
        <f t="shared" ref="F32:F38" si="2">IF(C32*D32&lt;E32,C32*D32,E32)</f>
        <v>0</v>
      </c>
    </row>
    <row r="33" spans="1:6" ht="45.75" thickBot="1" x14ac:dyDescent="0.3">
      <c r="A33" s="64" t="s">
        <v>45</v>
      </c>
      <c r="B33" s="65" t="s">
        <v>89</v>
      </c>
      <c r="C33" s="59"/>
      <c r="D33" s="61">
        <v>0.2</v>
      </c>
      <c r="E33" s="67">
        <v>1.6</v>
      </c>
      <c r="F33" s="27">
        <f t="shared" si="2"/>
        <v>0</v>
      </c>
    </row>
    <row r="34" spans="1:6" ht="30.75" thickBot="1" x14ac:dyDescent="0.3">
      <c r="A34" s="64" t="s">
        <v>62</v>
      </c>
      <c r="B34" s="65" t="s">
        <v>90</v>
      </c>
      <c r="C34" s="59"/>
      <c r="D34" s="61">
        <v>0.2</v>
      </c>
      <c r="E34" s="67">
        <v>2</v>
      </c>
      <c r="F34" s="27">
        <f t="shared" si="2"/>
        <v>0</v>
      </c>
    </row>
    <row r="35" spans="1:6" ht="30.75" thickBot="1" x14ac:dyDescent="0.3">
      <c r="A35" s="64" t="s">
        <v>63</v>
      </c>
      <c r="B35" s="65" t="s">
        <v>91</v>
      </c>
      <c r="C35" s="59"/>
      <c r="D35" s="61">
        <v>0.3</v>
      </c>
      <c r="E35" s="67">
        <v>1.8</v>
      </c>
      <c r="F35" s="27">
        <f t="shared" si="2"/>
        <v>0</v>
      </c>
    </row>
    <row r="36" spans="1:6" ht="30.75" thickBot="1" x14ac:dyDescent="0.3">
      <c r="A36" s="68" t="s">
        <v>64</v>
      </c>
      <c r="B36" s="69" t="s">
        <v>92</v>
      </c>
      <c r="C36" s="70"/>
      <c r="D36" s="71">
        <v>0.1</v>
      </c>
      <c r="E36" s="72">
        <v>1.5</v>
      </c>
      <c r="F36" s="73">
        <f t="shared" si="2"/>
        <v>0</v>
      </c>
    </row>
    <row r="37" spans="1:6" ht="45.75" thickBot="1" x14ac:dyDescent="0.3">
      <c r="A37" s="74" t="s">
        <v>93</v>
      </c>
      <c r="B37" s="75" t="s">
        <v>95</v>
      </c>
      <c r="C37" s="59"/>
      <c r="D37" s="60">
        <v>0.1</v>
      </c>
      <c r="E37" s="66">
        <v>0.4</v>
      </c>
      <c r="F37" s="73">
        <f t="shared" si="2"/>
        <v>0</v>
      </c>
    </row>
    <row r="38" spans="1:6" ht="30.75" thickBot="1" x14ac:dyDescent="0.3">
      <c r="A38" s="74" t="s">
        <v>94</v>
      </c>
      <c r="B38" s="75" t="s">
        <v>120</v>
      </c>
      <c r="C38" s="59"/>
      <c r="D38" s="61">
        <v>0.1</v>
      </c>
      <c r="E38" s="67">
        <v>0.4</v>
      </c>
      <c r="F38" s="73">
        <f t="shared" si="2"/>
        <v>0</v>
      </c>
    </row>
    <row r="39" spans="1:6" x14ac:dyDescent="0.25">
      <c r="A39" s="39"/>
      <c r="B39" s="15"/>
      <c r="C39" s="16"/>
      <c r="D39" s="15"/>
      <c r="E39" s="15"/>
      <c r="F39" s="15"/>
    </row>
    <row r="40" spans="1:6" s="3" customFormat="1" ht="15.75" thickBot="1" x14ac:dyDescent="0.3">
      <c r="A40" s="57">
        <v>4</v>
      </c>
      <c r="B40" s="57" t="s">
        <v>27</v>
      </c>
      <c r="C40" s="42"/>
      <c r="D40" s="33"/>
      <c r="E40" s="35">
        <v>2.5</v>
      </c>
      <c r="F40" s="35">
        <f>IF(SUM(F41:F49)&lt;2.5,SUM(F41:F49),2.5)</f>
        <v>0</v>
      </c>
    </row>
    <row r="41" spans="1:6" ht="45.75" thickBot="1" x14ac:dyDescent="0.3">
      <c r="A41" s="27" t="s">
        <v>28</v>
      </c>
      <c r="B41" s="76" t="s">
        <v>96</v>
      </c>
      <c r="C41" s="59"/>
      <c r="D41" s="40">
        <v>0.5</v>
      </c>
      <c r="E41" s="27">
        <v>2.5</v>
      </c>
      <c r="F41" s="27">
        <f>IF(C41*D41&lt;E41,C41*D41,E41)</f>
        <v>0</v>
      </c>
    </row>
    <row r="42" spans="1:6" ht="60" x14ac:dyDescent="0.25">
      <c r="A42" s="27" t="s">
        <v>29</v>
      </c>
      <c r="B42" s="77" t="s">
        <v>109</v>
      </c>
      <c r="C42" s="59"/>
      <c r="D42" s="40">
        <v>0.4</v>
      </c>
      <c r="E42" s="27">
        <v>1.2</v>
      </c>
      <c r="F42" s="27">
        <f>IF(C42*D42&lt;E42,C42*D42,E42)</f>
        <v>0</v>
      </c>
    </row>
    <row r="43" spans="1:6" ht="60" x14ac:dyDescent="0.25">
      <c r="A43" s="27" t="s">
        <v>30</v>
      </c>
      <c r="B43" s="77" t="s">
        <v>110</v>
      </c>
      <c r="C43" s="59"/>
      <c r="D43" s="40">
        <v>0.2</v>
      </c>
      <c r="E43" s="27">
        <v>0.6</v>
      </c>
      <c r="F43" s="27">
        <f t="shared" ref="F43:F47" si="3">IF(C43*D43&lt;E43,C43*D43,E43)</f>
        <v>0</v>
      </c>
    </row>
    <row r="44" spans="1:6" ht="90.75" thickBot="1" x14ac:dyDescent="0.3">
      <c r="A44" s="27" t="s">
        <v>31</v>
      </c>
      <c r="B44" s="79" t="s">
        <v>97</v>
      </c>
      <c r="C44" s="59"/>
      <c r="D44" s="40">
        <v>0.3</v>
      </c>
      <c r="E44" s="27">
        <v>0.9</v>
      </c>
      <c r="F44" s="27">
        <f t="shared" si="3"/>
        <v>0</v>
      </c>
    </row>
    <row r="45" spans="1:6" ht="60.75" thickBot="1" x14ac:dyDescent="0.3">
      <c r="A45" s="27" t="s">
        <v>46</v>
      </c>
      <c r="B45" s="78" t="s">
        <v>98</v>
      </c>
      <c r="C45" s="59"/>
      <c r="D45" s="40">
        <v>0.15</v>
      </c>
      <c r="E45" s="27">
        <v>0.45</v>
      </c>
      <c r="F45" s="27">
        <f t="shared" si="3"/>
        <v>0</v>
      </c>
    </row>
    <row r="46" spans="1:6" ht="30.75" thickBot="1" x14ac:dyDescent="0.3">
      <c r="A46" s="27" t="s">
        <v>47</v>
      </c>
      <c r="B46" s="78" t="s">
        <v>99</v>
      </c>
      <c r="C46" s="59"/>
      <c r="D46" s="40">
        <v>0.3</v>
      </c>
      <c r="E46" s="27">
        <v>0.9</v>
      </c>
      <c r="F46" s="27">
        <f t="shared" si="3"/>
        <v>0</v>
      </c>
    </row>
    <row r="47" spans="1:6" ht="45" x14ac:dyDescent="0.25">
      <c r="A47" s="73" t="s">
        <v>48</v>
      </c>
      <c r="B47" s="77" t="s">
        <v>100</v>
      </c>
      <c r="C47" s="70"/>
      <c r="D47" s="85">
        <v>0.15</v>
      </c>
      <c r="E47" s="73">
        <v>0.45</v>
      </c>
      <c r="F47" s="73">
        <f t="shared" si="3"/>
        <v>0</v>
      </c>
    </row>
    <row r="48" spans="1:6" ht="30" x14ac:dyDescent="0.25">
      <c r="A48" s="27" t="s">
        <v>49</v>
      </c>
      <c r="B48" s="86" t="s">
        <v>121</v>
      </c>
      <c r="C48" s="59"/>
      <c r="D48" s="40">
        <v>0.6</v>
      </c>
      <c r="E48" s="27" t="s">
        <v>12</v>
      </c>
      <c r="F48" s="27">
        <f>C48*D48</f>
        <v>0</v>
      </c>
    </row>
    <row r="49" spans="1:7" ht="30" x14ac:dyDescent="0.25">
      <c r="A49" s="27" t="s">
        <v>65</v>
      </c>
      <c r="B49" s="86" t="s">
        <v>111</v>
      </c>
      <c r="C49" s="59"/>
      <c r="D49" s="40">
        <v>0.2</v>
      </c>
      <c r="E49" s="27">
        <v>0.6</v>
      </c>
      <c r="F49" s="27">
        <f>IF(C49*D49&lt;E49,C49*D49,E49)</f>
        <v>0</v>
      </c>
    </row>
    <row r="50" spans="1:7" x14ac:dyDescent="0.25">
      <c r="A50" s="14"/>
      <c r="B50" s="15"/>
      <c r="C50" s="16"/>
      <c r="D50" s="15"/>
      <c r="E50" s="15"/>
      <c r="F50" s="15"/>
    </row>
    <row r="51" spans="1:7" s="3" customFormat="1" x14ac:dyDescent="0.25">
      <c r="A51" s="57">
        <v>5</v>
      </c>
      <c r="B51" s="98" t="s">
        <v>122</v>
      </c>
      <c r="C51" s="99"/>
      <c r="D51" s="100"/>
      <c r="E51" s="35">
        <v>2</v>
      </c>
      <c r="F51" s="35">
        <f>IF(SUM(F52:F58)&lt;2,SUM(F52:F58),2)</f>
        <v>0</v>
      </c>
      <c r="G51" s="4"/>
    </row>
    <row r="52" spans="1:7" ht="62.25" customHeight="1" x14ac:dyDescent="0.25">
      <c r="A52" s="46" t="s">
        <v>32</v>
      </c>
      <c r="B52" s="43" t="s">
        <v>66</v>
      </c>
      <c r="C52" s="59"/>
      <c r="D52" s="44">
        <v>1</v>
      </c>
      <c r="E52" s="44">
        <v>1</v>
      </c>
      <c r="F52" s="45">
        <f t="shared" ref="F52:F58" si="4">IF(C52*D52&lt;E52,C52*D52,E52)</f>
        <v>0</v>
      </c>
      <c r="G52" s="5"/>
    </row>
    <row r="53" spans="1:7" ht="90" x14ac:dyDescent="0.25">
      <c r="A53" s="46" t="s">
        <v>33</v>
      </c>
      <c r="B53" s="43" t="s">
        <v>79</v>
      </c>
      <c r="C53" s="59"/>
      <c r="D53" s="46">
        <v>0.4</v>
      </c>
      <c r="E53" s="46">
        <v>0.4</v>
      </c>
      <c r="F53" s="45">
        <f t="shared" si="4"/>
        <v>0</v>
      </c>
      <c r="G53" s="5"/>
    </row>
    <row r="54" spans="1:7" ht="75" x14ac:dyDescent="0.25">
      <c r="A54" s="46" t="s">
        <v>34</v>
      </c>
      <c r="B54" s="43" t="s">
        <v>123</v>
      </c>
      <c r="C54" s="59"/>
      <c r="D54" s="46">
        <v>0.3</v>
      </c>
      <c r="E54" s="46">
        <v>0.6</v>
      </c>
      <c r="F54" s="45">
        <f t="shared" si="4"/>
        <v>0</v>
      </c>
      <c r="G54" s="5"/>
    </row>
    <row r="55" spans="1:7" ht="75" x14ac:dyDescent="0.25">
      <c r="A55" s="46" t="s">
        <v>35</v>
      </c>
      <c r="B55" s="43" t="s">
        <v>125</v>
      </c>
      <c r="C55" s="59"/>
      <c r="D55" s="46">
        <v>0.15</v>
      </c>
      <c r="E55" s="46">
        <v>0.3</v>
      </c>
      <c r="F55" s="45">
        <f t="shared" si="4"/>
        <v>0</v>
      </c>
      <c r="G55" s="5"/>
    </row>
    <row r="56" spans="1:7" ht="60" x14ac:dyDescent="0.25">
      <c r="A56" s="46" t="s">
        <v>36</v>
      </c>
      <c r="B56" s="43" t="s">
        <v>101</v>
      </c>
      <c r="C56" s="59"/>
      <c r="D56" s="45">
        <v>0.2</v>
      </c>
      <c r="E56" s="45">
        <v>0.4</v>
      </c>
      <c r="F56" s="45">
        <f t="shared" si="4"/>
        <v>0</v>
      </c>
      <c r="G56" s="5"/>
    </row>
    <row r="57" spans="1:7" ht="60" x14ac:dyDescent="0.25">
      <c r="A57" s="46" t="s">
        <v>37</v>
      </c>
      <c r="B57" s="43" t="s">
        <v>124</v>
      </c>
      <c r="C57" s="59"/>
      <c r="D57" s="45">
        <v>0.1</v>
      </c>
      <c r="E57" s="45">
        <v>0.2</v>
      </c>
      <c r="F57" s="45">
        <f t="shared" si="4"/>
        <v>0</v>
      </c>
      <c r="G57" s="5"/>
    </row>
    <row r="58" spans="1:7" ht="45" x14ac:dyDescent="0.25">
      <c r="A58" s="46" t="s">
        <v>50</v>
      </c>
      <c r="B58" s="47" t="s">
        <v>75</v>
      </c>
      <c r="C58" s="59"/>
      <c r="D58" s="45">
        <v>0.1</v>
      </c>
      <c r="E58" s="45">
        <v>0.1</v>
      </c>
      <c r="F58" s="45">
        <f t="shared" si="4"/>
        <v>0</v>
      </c>
      <c r="G58" s="5"/>
    </row>
    <row r="59" spans="1:7" x14ac:dyDescent="0.25">
      <c r="A59" s="48"/>
      <c r="B59" s="49"/>
      <c r="C59" s="50"/>
      <c r="D59" s="51"/>
      <c r="E59" s="51"/>
      <c r="F59" s="51"/>
      <c r="G59" s="5"/>
    </row>
    <row r="60" spans="1:7" s="3" customFormat="1" ht="15.75" thickBot="1" x14ac:dyDescent="0.3">
      <c r="A60" s="57">
        <v>6</v>
      </c>
      <c r="B60" s="58" t="s">
        <v>38</v>
      </c>
      <c r="C60" s="34"/>
      <c r="D60" s="35"/>
      <c r="E60" s="35"/>
      <c r="F60" s="34">
        <f>SUM(F61:F72)</f>
        <v>0</v>
      </c>
      <c r="G60" s="4"/>
    </row>
    <row r="61" spans="1:7" ht="30.75" thickBot="1" x14ac:dyDescent="0.3">
      <c r="A61" s="27" t="s">
        <v>39</v>
      </c>
      <c r="B61" s="76" t="s">
        <v>102</v>
      </c>
      <c r="C61" s="59"/>
      <c r="D61" s="41">
        <v>1</v>
      </c>
      <c r="E61" s="41">
        <v>1</v>
      </c>
      <c r="F61" s="27">
        <f>IF(C61=0,0,1)</f>
        <v>0</v>
      </c>
      <c r="G61" s="5"/>
    </row>
    <row r="62" spans="1:7" ht="30.75" thickBot="1" x14ac:dyDescent="0.3">
      <c r="A62" s="27" t="s">
        <v>40</v>
      </c>
      <c r="B62" s="78" t="s">
        <v>103</v>
      </c>
      <c r="C62" s="59"/>
      <c r="D62" s="41">
        <v>1</v>
      </c>
      <c r="E62" s="41">
        <v>1</v>
      </c>
      <c r="F62" s="27">
        <f>IF(C62=0,0,1)</f>
        <v>0</v>
      </c>
      <c r="G62" s="5"/>
    </row>
    <row r="63" spans="1:7" ht="45.75" thickBot="1" x14ac:dyDescent="0.3">
      <c r="A63" s="27" t="s">
        <v>51</v>
      </c>
      <c r="B63" s="78" t="s">
        <v>104</v>
      </c>
      <c r="C63" s="59"/>
      <c r="D63" s="40">
        <v>0.2</v>
      </c>
      <c r="E63" s="40">
        <v>0.4</v>
      </c>
      <c r="F63" s="27">
        <f>IF(C63*D63&lt;E63,C63*D63,E63)</f>
        <v>0</v>
      </c>
      <c r="G63" s="5"/>
    </row>
    <row r="64" spans="1:7" ht="30.75" thickBot="1" x14ac:dyDescent="0.3">
      <c r="A64" s="27" t="s">
        <v>52</v>
      </c>
      <c r="B64" s="78" t="s">
        <v>105</v>
      </c>
      <c r="C64" s="59"/>
      <c r="D64" s="40">
        <v>0.1</v>
      </c>
      <c r="E64" s="40">
        <v>0.1</v>
      </c>
      <c r="F64" s="27">
        <f t="shared" ref="F64:F72" si="5">IF(C64*D64&lt;E64,C64*D64,E64)</f>
        <v>0</v>
      </c>
      <c r="G64" s="5"/>
    </row>
    <row r="65" spans="1:7" ht="75.75" thickBot="1" x14ac:dyDescent="0.3">
      <c r="A65" s="27" t="s">
        <v>53</v>
      </c>
      <c r="B65" s="78" t="s">
        <v>106</v>
      </c>
      <c r="C65" s="59"/>
      <c r="D65" s="41">
        <v>0.3</v>
      </c>
      <c r="E65" s="40">
        <v>0.3</v>
      </c>
      <c r="F65" s="27">
        <f t="shared" si="5"/>
        <v>0</v>
      </c>
      <c r="G65" s="5"/>
    </row>
    <row r="66" spans="1:7" ht="60" x14ac:dyDescent="0.25">
      <c r="A66" s="27" t="s">
        <v>54</v>
      </c>
      <c r="B66" s="77" t="s">
        <v>112</v>
      </c>
      <c r="C66" s="59"/>
      <c r="D66" s="40">
        <v>0.1</v>
      </c>
      <c r="E66" s="40">
        <v>0.1</v>
      </c>
      <c r="F66" s="27">
        <f t="shared" si="5"/>
        <v>0</v>
      </c>
      <c r="G66" s="5"/>
    </row>
    <row r="67" spans="1:7" ht="30.75" thickBot="1" x14ac:dyDescent="0.3">
      <c r="A67" s="27" t="s">
        <v>55</v>
      </c>
      <c r="B67" s="78" t="s">
        <v>67</v>
      </c>
      <c r="C67" s="59"/>
      <c r="D67" s="40">
        <v>0.1</v>
      </c>
      <c r="E67" s="41">
        <v>2</v>
      </c>
      <c r="F67" s="27">
        <f t="shared" si="5"/>
        <v>0</v>
      </c>
      <c r="G67" s="5"/>
    </row>
    <row r="68" spans="1:7" ht="45.75" thickBot="1" x14ac:dyDescent="0.3">
      <c r="A68" s="27" t="s">
        <v>68</v>
      </c>
      <c r="B68" s="78" t="s">
        <v>107</v>
      </c>
      <c r="C68" s="59"/>
      <c r="D68" s="40">
        <v>0.5</v>
      </c>
      <c r="E68" s="41">
        <v>1</v>
      </c>
      <c r="F68" s="27">
        <f t="shared" si="5"/>
        <v>0</v>
      </c>
      <c r="G68" s="5"/>
    </row>
    <row r="69" spans="1:7" ht="15.75" thickBot="1" x14ac:dyDescent="0.3">
      <c r="A69" s="46" t="s">
        <v>69</v>
      </c>
      <c r="B69" s="78" t="s">
        <v>113</v>
      </c>
      <c r="C69" s="52"/>
      <c r="D69" s="45">
        <v>0.2</v>
      </c>
      <c r="E69" s="53">
        <v>2</v>
      </c>
      <c r="F69" s="46">
        <f t="shared" si="5"/>
        <v>0</v>
      </c>
      <c r="G69" s="5"/>
    </row>
    <row r="70" spans="1:7" ht="31.5" x14ac:dyDescent="0.25">
      <c r="A70" s="46" t="s">
        <v>70</v>
      </c>
      <c r="B70" s="80" t="s">
        <v>114</v>
      </c>
      <c r="C70" s="52"/>
      <c r="D70" s="45">
        <v>0.2</v>
      </c>
      <c r="E70" s="53">
        <v>1</v>
      </c>
      <c r="F70" s="46">
        <f t="shared" si="5"/>
        <v>0</v>
      </c>
      <c r="G70" s="5"/>
    </row>
    <row r="71" spans="1:7" ht="30" x14ac:dyDescent="0.25">
      <c r="A71" s="46" t="s">
        <v>71</v>
      </c>
      <c r="B71" s="47" t="s">
        <v>115</v>
      </c>
      <c r="C71" s="87"/>
      <c r="D71" s="40">
        <v>0.2</v>
      </c>
      <c r="E71" s="44">
        <v>1</v>
      </c>
      <c r="F71" s="46">
        <f t="shared" si="5"/>
        <v>0</v>
      </c>
      <c r="G71" s="5"/>
    </row>
    <row r="72" spans="1:7" ht="47.25" x14ac:dyDescent="0.25">
      <c r="A72" s="81" t="s">
        <v>108</v>
      </c>
      <c r="B72" s="82" t="s">
        <v>116</v>
      </c>
      <c r="C72" s="88"/>
      <c r="D72" s="83">
        <v>0.1</v>
      </c>
      <c r="E72" s="84">
        <v>0.1</v>
      </c>
      <c r="F72" s="46">
        <f t="shared" si="5"/>
        <v>0</v>
      </c>
      <c r="G72" s="5"/>
    </row>
    <row r="73" spans="1:7" x14ac:dyDescent="0.25">
      <c r="A73" s="7"/>
      <c r="B73" s="6"/>
      <c r="C73" s="8"/>
      <c r="D73" s="12"/>
      <c r="E73" s="13"/>
      <c r="F73" s="13"/>
      <c r="G73" s="5"/>
    </row>
    <row r="74" spans="1:7" x14ac:dyDescent="0.25">
      <c r="A74" s="7"/>
      <c r="B74" s="6"/>
      <c r="C74" s="8"/>
      <c r="D74" s="12"/>
      <c r="E74" s="13"/>
      <c r="F74" s="13"/>
      <c r="G74" s="5"/>
    </row>
    <row r="75" spans="1:7" x14ac:dyDescent="0.25">
      <c r="A75" s="7"/>
      <c r="B75" s="6"/>
      <c r="C75" s="8"/>
      <c r="D75" s="12"/>
      <c r="E75" s="13"/>
      <c r="F75" s="13"/>
      <c r="G75" s="5"/>
    </row>
    <row r="76" spans="1:7" x14ac:dyDescent="0.25">
      <c r="A76" s="97" t="s">
        <v>56</v>
      </c>
      <c r="B76" s="97"/>
      <c r="C76" s="97"/>
      <c r="D76" s="97"/>
      <c r="E76" s="97"/>
      <c r="F76" s="97"/>
      <c r="G76" s="5"/>
    </row>
    <row r="77" spans="1:7" x14ac:dyDescent="0.25">
      <c r="A77" s="90"/>
      <c r="B77" s="90"/>
      <c r="C77" s="90"/>
      <c r="D77" s="90"/>
      <c r="E77" s="90"/>
      <c r="F77" s="90"/>
      <c r="G77" s="5"/>
    </row>
    <row r="78" spans="1:7" x14ac:dyDescent="0.25">
      <c r="A78" s="90"/>
      <c r="B78" s="90"/>
      <c r="C78" s="90"/>
      <c r="D78" s="90"/>
      <c r="E78" s="90"/>
      <c r="F78" s="90"/>
      <c r="G78" s="5"/>
    </row>
    <row r="79" spans="1:7" x14ac:dyDescent="0.25">
      <c r="A79" s="7"/>
      <c r="B79" s="6"/>
      <c r="C79" s="8"/>
      <c r="D79" s="5"/>
      <c r="E79" s="5"/>
      <c r="F79" s="5"/>
      <c r="G79" s="5"/>
    </row>
    <row r="80" spans="1:7" x14ac:dyDescent="0.25">
      <c r="A80" s="7"/>
      <c r="B80" s="6"/>
      <c r="C80" s="8"/>
      <c r="D80" s="5"/>
      <c r="E80" s="5"/>
      <c r="F80" s="5"/>
      <c r="G80" s="5"/>
    </row>
    <row r="81" spans="1:7" x14ac:dyDescent="0.25">
      <c r="A81" s="7"/>
      <c r="B81" s="6"/>
      <c r="C81" s="8"/>
      <c r="D81" s="5"/>
      <c r="E81" s="5"/>
      <c r="F81" s="5"/>
      <c r="G81" s="5"/>
    </row>
    <row r="82" spans="1:7" x14ac:dyDescent="0.25">
      <c r="A82" s="7"/>
      <c r="B82" s="6"/>
      <c r="C82" s="8"/>
      <c r="D82" s="5"/>
      <c r="E82" s="5"/>
      <c r="F82" s="5"/>
      <c r="G82" s="5"/>
    </row>
    <row r="83" spans="1:7" x14ac:dyDescent="0.25">
      <c r="A83" s="7"/>
      <c r="B83" s="6"/>
      <c r="C83" s="8"/>
      <c r="D83" s="5"/>
      <c r="E83" s="5"/>
      <c r="F83" s="5"/>
      <c r="G83" s="5"/>
    </row>
    <row r="84" spans="1:7" x14ac:dyDescent="0.25">
      <c r="A84" s="7"/>
      <c r="B84" s="6"/>
      <c r="C84" s="8"/>
      <c r="D84" s="5"/>
      <c r="E84" s="5"/>
      <c r="F84" s="5"/>
      <c r="G84" s="5"/>
    </row>
    <row r="85" spans="1:7" x14ac:dyDescent="0.25">
      <c r="A85" s="7"/>
      <c r="B85" s="6"/>
      <c r="C85" s="8"/>
      <c r="D85" s="5"/>
      <c r="E85" s="5"/>
      <c r="F85" s="5"/>
      <c r="G85" s="5"/>
    </row>
    <row r="86" spans="1:7" x14ac:dyDescent="0.25">
      <c r="A86" s="7"/>
      <c r="B86" s="6"/>
      <c r="C86" s="8"/>
      <c r="D86" s="5"/>
      <c r="E86" s="5"/>
      <c r="F86" s="5"/>
      <c r="G86" s="5"/>
    </row>
    <row r="87" spans="1:7" x14ac:dyDescent="0.25">
      <c r="A87" s="7"/>
      <c r="B87" s="6"/>
      <c r="C87" s="8"/>
      <c r="D87" s="5"/>
      <c r="E87" s="5"/>
      <c r="F87" s="5"/>
      <c r="G87" s="5"/>
    </row>
  </sheetData>
  <sheetProtection formatCells="0" formatColumns="0" formatRows="0" insertColumns="0" insertRows="0" deleteColumns="0" deleteRows="0" selectLockedCells="1"/>
  <mergeCells count="9">
    <mergeCell ref="A78:F78"/>
    <mergeCell ref="B11:F11"/>
    <mergeCell ref="A1:F1"/>
    <mergeCell ref="B3:C3"/>
    <mergeCell ref="D3:E3"/>
    <mergeCell ref="A5:B5"/>
    <mergeCell ref="A76:F76"/>
    <mergeCell ref="A77:F77"/>
    <mergeCell ref="B51:D5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rowBreaks count="1" manualBreakCount="1">
    <brk id="61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- Pós-Doutorado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Patricia</cp:lastModifiedBy>
  <dcterms:created xsi:type="dcterms:W3CDTF">2020-07-20T14:49:00Z</dcterms:created>
  <dcterms:modified xsi:type="dcterms:W3CDTF">2020-09-22T16:48:32Z</dcterms:modified>
</cp:coreProperties>
</file>